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O\VT\079\1 výzva\"/>
    </mc:Choice>
  </mc:AlternateContent>
  <xr:revisionPtr revIDLastSave="0" documentId="13_ncr:1_{68107219-E70B-4F49-9A52-84D7C2457957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technika'!$B$1:$V$21</definedName>
  </definedNames>
  <calcPr calcId="191029"/>
</workbook>
</file>

<file path=xl/calcChain.xml><?xml version="1.0" encoding="utf-8"?>
<calcChain xmlns="http://schemas.openxmlformats.org/spreadsheetml/2006/main">
  <c r="T9" i="1" l="1"/>
  <c r="S10" i="1"/>
  <c r="S11" i="1"/>
  <c r="T12" i="1"/>
  <c r="T14" i="1"/>
  <c r="T15" i="1"/>
  <c r="S16" i="1"/>
  <c r="S17" i="1"/>
  <c r="P16" i="1"/>
  <c r="S8" i="1"/>
  <c r="T8" i="1"/>
  <c r="S9" i="1"/>
  <c r="T11" i="1"/>
  <c r="S12" i="1"/>
  <c r="S13" i="1"/>
  <c r="T13" i="1"/>
  <c r="S14" i="1"/>
  <c r="S15" i="1"/>
  <c r="P8" i="1"/>
  <c r="P9" i="1"/>
  <c r="P10" i="1"/>
  <c r="P11" i="1"/>
  <c r="P12" i="1"/>
  <c r="P13" i="1"/>
  <c r="P14" i="1"/>
  <c r="P15" i="1"/>
  <c r="T17" i="1"/>
  <c r="P17" i="1"/>
  <c r="T10" i="1" l="1"/>
  <c r="T16" i="1"/>
  <c r="P7" i="1"/>
  <c r="Q20" i="1" s="1"/>
  <c r="T7" i="1" l="1"/>
  <c r="S7" i="1" l="1"/>
  <c r="R20" i="1" s="1"/>
</calcChain>
</file>

<file path=xl/sharedStrings.xml><?xml version="1.0" encoding="utf-8"?>
<sst xmlns="http://schemas.openxmlformats.org/spreadsheetml/2006/main" count="88" uniqueCount="60">
  <si>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</si>
  <si>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</si>
  <si>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</si>
  <si>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</si>
  <si>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</si>
  <si>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</si>
  <si>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</si>
  <si>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</si>
  <si>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</si>
  <si>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</si>
  <si>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</si>
  <si>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</si>
  <si>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>30231310-3 - Ploché monitory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</si>
  <si>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</si>
  <si>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</si>
  <si>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</si>
  <si>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</si>
  <si>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</si>
  <si>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</si>
  <si>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</si>
  <si>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</si>
  <si>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</si>
  <si>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</si>
  <si>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</si>
  <si>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</si>
  <si>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</si>
  <si>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</si>
  <si>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</si>
  <si>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</si>
  <si>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</si>
  <si>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</si>
  <si>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</si>
  <si>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079 - 2022 </t>
  </si>
  <si>
    <t>Počítač TYP 1:
PC_STANICE_3xHDD_OSWIN</t>
  </si>
  <si>
    <t>Počítač TYP 2:
PC_STANICE_3xHDD_BEZOS</t>
  </si>
  <si>
    <t>Počítač TYP 3:
PC_STANICE_1xHDD_OSWIN</t>
  </si>
  <si>
    <t>Set bezdrátové klávesnice a myši</t>
  </si>
  <si>
    <t>Set drátové klávesnice a myši</t>
  </si>
  <si>
    <t>Monitor 24"</t>
  </si>
  <si>
    <t>Monitor 30"</t>
  </si>
  <si>
    <t>Monitor 34" prohnutý</t>
  </si>
  <si>
    <t>Monitor 27"</t>
  </si>
  <si>
    <t>Propojovací videokabel HDMI</t>
  </si>
  <si>
    <t>Propojovací videokabel DisplayPort</t>
  </si>
  <si>
    <t>Společná faktura</t>
  </si>
  <si>
    <t>Záruka na zboží min. 36 měsíců.</t>
  </si>
  <si>
    <t>Záruka na celou sestavu "Next Business Day On-Site" nejméně 36 měsíců.</t>
  </si>
  <si>
    <t>Univerzitní 20,
301 00 Plzeň,
Centrum informatizace a výpočetní techniky,
místnosti UI 301, UI 303, UI 317, UI 322 a UI 323</t>
  </si>
  <si>
    <t>1ks Ing. Jana Grimpliniová, UI 303, Tel.: 37763 2822
1ks Ing. Pavel Janeček, UI 301, Tel.: 37763 2814
1ks Ing. Petr Jiroušek, UI 301, Tel.: 37763 2813
1ks Ing. Lenka Jirsová, UI 317, Tel:. 37763 2895
1ks Ing. Jan Krňoul, UI 322, Tel.: 37763 2871
1ks Ing. Lubomír Mitáš, UI 301
1ks Ing. Jana Pangrácová, UI 303, Tel.: 37763 2824
1ks Ing. Ondřej Průcha, UI 322, Tel.: 37763 2827
1ks Ing. Václav Růžička, UI 303, Tel.: 37763 2823
1ks Ing. Lukáš Valenta, UI 323, Tel.: 37763 2878
1ks Ing. Jaroslav Vávře, UI 322, Tel.: 37763 2812
1ks Bc. Lenka Vitásková, UI 317, Tel.: 37763 2896</t>
  </si>
  <si>
    <t>1ks Aneta Koldovská, UI 322 
1ks Ing. Petra Volenová, UI 322, Tel.: 37763 2893 
1ks Ing. Milan Michajlov, UI 322, Tel.: 37763 2828</t>
  </si>
  <si>
    <t>Ing. Milan Michajlov, UI 322, Tel.: 37763 2828</t>
  </si>
  <si>
    <t>1ks Ing. Jan Krňoul, UI 322, Tel.: 37763 2871
1ks Ing. Lukáš Valenta, UI 323, Tel.: 37763 2878</t>
  </si>
  <si>
    <t>1ks Ing. Milan Michajlov, UI 322, Tel.: 37763 2828
1ks Ing. Ondřej Průcha, UI 322, Tel.: 37763 2827</t>
  </si>
  <si>
    <t>1ks Ing. Jana Grimpliniová, UI 303, Tel.: 37763 2822
3ks Aneta Koldovská, UI 322
2ks Bc. Lenka Vitásková, UI 317, Tel.: 37763 2896
1ks Ing. Petra Volenová, UI 322, Tel.: 37763 2893</t>
  </si>
  <si>
    <t>1ks Ing. Pavel Janeček, UI 301, Tel.: 37763 2814                                     2ks Ing. Petr Jiroušek, UI 301, Tel.: 37763 2813                                          1ks Ing. Lubomír Mitáš, UI 301
  2ks Ing. Jana Pangrácová, UI 303, Tel.: 37763 2824                              1ks Ing. Václav Růžička, UI 303, Tel.: 37763 2823                                    1ks Ing. Jaroslav Vávře, UI 322, Tel.: 37763 2812</t>
  </si>
  <si>
    <r>
      <t xml:space="preserve">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(III.)-079-2022.pdf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</si>
  <si>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</si>
  <si>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</si>
  <si>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</si>
  <si>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Digitalizace činností přímo souvisejících se zajištěním vzdělávací činnosti a administrativních úkonů spojených se studijní agendou
Číslo projektu: NPO_ZČU_MSMT-16584/2022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</si>
</sst>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3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10" fillId="6" borderId="23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22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center" vertical="center" wrapText="1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zoomScale="84" zoomScaleNormal="84" workbookViewId="0">
      <selection activeCell="Q8" sqref="Q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71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63.42578125" style="5" customWidth="1"/>
    <col min="12" max="12" width="37.85546875" style="5" customWidth="1"/>
    <col min="13" max="13" width="56.7109375" style="5" customWidth="1"/>
    <col min="14" max="14" width="46.5703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6" t="s">
        <v>32</v>
      </c>
      <c r="C1" s="87"/>
      <c r="D1" s="8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5"/>
      <c r="E3" s="85"/>
      <c r="F3" s="8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5"/>
      <c r="E4" s="85"/>
      <c r="F4" s="85"/>
      <c r="G4" s="85"/>
      <c r="H4" s="8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8" t="s">
        <v>2</v>
      </c>
      <c r="H5" s="8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58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84" t="s">
        <v>7</v>
      </c>
      <c r="T6" s="84" t="s">
        <v>8</v>
      </c>
      <c r="U6" s="41" t="s">
        <v>23</v>
      </c>
      <c r="V6" s="41" t="s">
        <v>24</v>
      </c>
    </row>
    <row r="7" spans="1:22" ht="233.25" customHeight="1" thickTop="1" x14ac:dyDescent="0.25">
      <c r="A7" s="20"/>
      <c r="B7" s="57">
        <v>1</v>
      </c>
      <c r="C7" s="58" t="s">
        <v>33</v>
      </c>
      <c r="D7" s="59">
        <v>12</v>
      </c>
      <c r="E7" s="60" t="s">
        <v>26</v>
      </c>
      <c r="F7" s="102" t="s">
        <v>55</v>
      </c>
      <c r="G7" s="120"/>
      <c r="H7" s="125"/>
      <c r="I7" s="99" t="s">
        <v>44</v>
      </c>
      <c r="J7" s="108" t="s">
        <v>57</v>
      </c>
      <c r="K7" s="111" t="s">
        <v>59</v>
      </c>
      <c r="L7" s="61" t="s">
        <v>46</v>
      </c>
      <c r="M7" s="82" t="s">
        <v>48</v>
      </c>
      <c r="N7" s="102" t="s">
        <v>47</v>
      </c>
      <c r="O7" s="117">
        <v>30</v>
      </c>
      <c r="P7" s="62">
        <f>D7*Q7</f>
        <v>374400</v>
      </c>
      <c r="Q7" s="63">
        <v>31200</v>
      </c>
      <c r="R7" s="126"/>
      <c r="S7" s="64">
        <f>D7*R7</f>
        <v>0</v>
      </c>
      <c r="T7" s="65" t="str">
        <f t="shared" ref="T7" si="0">IF(ISNUMBER(R7), IF(R7&gt;Q7,"NEVYHOVUJE","VYHOVUJE")," ")</f>
        <v xml:space="preserve"> </v>
      </c>
      <c r="U7" s="112"/>
      <c r="V7" s="60" t="s">
        <v>11</v>
      </c>
    </row>
    <row r="8" spans="1:22" ht="114.75" customHeight="1" x14ac:dyDescent="0.25">
      <c r="A8" s="20"/>
      <c r="B8" s="66">
        <v>2</v>
      </c>
      <c r="C8" s="67" t="s">
        <v>34</v>
      </c>
      <c r="D8" s="68">
        <v>3</v>
      </c>
      <c r="E8" s="69" t="s">
        <v>26</v>
      </c>
      <c r="F8" s="103"/>
      <c r="G8" s="121"/>
      <c r="H8" s="124"/>
      <c r="I8" s="100"/>
      <c r="J8" s="109"/>
      <c r="K8" s="100"/>
      <c r="L8" s="71" t="s">
        <v>46</v>
      </c>
      <c r="M8" s="83" t="s">
        <v>49</v>
      </c>
      <c r="N8" s="103"/>
      <c r="O8" s="118"/>
      <c r="P8" s="72">
        <f>D8*Q8</f>
        <v>85200</v>
      </c>
      <c r="Q8" s="73">
        <v>28400</v>
      </c>
      <c r="R8" s="127"/>
      <c r="S8" s="74">
        <f>D8*R8</f>
        <v>0</v>
      </c>
      <c r="T8" s="75" t="str">
        <f t="shared" ref="T8:T15" si="1">IF(ISNUMBER(R8), IF(R8&gt;Q8,"NEVYHOVUJE","VYHOVUJE")," ")</f>
        <v xml:space="preserve"> </v>
      </c>
      <c r="U8" s="113"/>
      <c r="V8" s="69" t="s">
        <v>11</v>
      </c>
    </row>
    <row r="9" spans="1:22" ht="114.75" customHeight="1" x14ac:dyDescent="0.25">
      <c r="A9" s="20"/>
      <c r="B9" s="66">
        <v>3</v>
      </c>
      <c r="C9" s="67" t="s">
        <v>35</v>
      </c>
      <c r="D9" s="68">
        <v>5</v>
      </c>
      <c r="E9" s="69" t="s">
        <v>26</v>
      </c>
      <c r="F9" s="103"/>
      <c r="G9" s="121"/>
      <c r="H9" s="124"/>
      <c r="I9" s="100"/>
      <c r="J9" s="109"/>
      <c r="K9" s="100"/>
      <c r="L9" s="71" t="s">
        <v>46</v>
      </c>
      <c r="M9" s="115" t="s">
        <v>50</v>
      </c>
      <c r="N9" s="103"/>
      <c r="O9" s="118"/>
      <c r="P9" s="72">
        <f>D9*Q9</f>
        <v>129000</v>
      </c>
      <c r="Q9" s="73">
        <v>25800</v>
      </c>
      <c r="R9" s="127"/>
      <c r="S9" s="74">
        <f>D9*R9</f>
        <v>0</v>
      </c>
      <c r="T9" s="75" t="str">
        <f t="shared" si="1"/>
        <v xml:space="preserve"> </v>
      </c>
      <c r="U9" s="113"/>
      <c r="V9" s="69" t="s">
        <v>11</v>
      </c>
    </row>
    <row r="10" spans="1:22" ht="114.75" customHeight="1" x14ac:dyDescent="0.25">
      <c r="A10" s="20"/>
      <c r="B10" s="66">
        <v>4</v>
      </c>
      <c r="C10" s="67" t="s">
        <v>36</v>
      </c>
      <c r="D10" s="68">
        <v>10</v>
      </c>
      <c r="E10" s="69" t="s">
        <v>26</v>
      </c>
      <c r="F10" s="103"/>
      <c r="G10" s="121"/>
      <c r="H10" s="70" t="s">
        <v>56</v>
      </c>
      <c r="I10" s="100"/>
      <c r="J10" s="109"/>
      <c r="K10" s="100"/>
      <c r="L10" s="105"/>
      <c r="M10" s="103"/>
      <c r="N10" s="103"/>
      <c r="O10" s="118"/>
      <c r="P10" s="72">
        <f>D10*Q10</f>
        <v>3600</v>
      </c>
      <c r="Q10" s="73">
        <v>360</v>
      </c>
      <c r="R10" s="127"/>
      <c r="S10" s="74">
        <f>D10*R10</f>
        <v>0</v>
      </c>
      <c r="T10" s="75" t="str">
        <f t="shared" si="1"/>
        <v xml:space="preserve"> </v>
      </c>
      <c r="U10" s="113"/>
      <c r="V10" s="69" t="s">
        <v>13</v>
      </c>
    </row>
    <row r="11" spans="1:22" ht="114.75" customHeight="1" x14ac:dyDescent="0.25">
      <c r="A11" s="20"/>
      <c r="B11" s="66">
        <v>5</v>
      </c>
      <c r="C11" s="67" t="s">
        <v>37</v>
      </c>
      <c r="D11" s="68">
        <v>10</v>
      </c>
      <c r="E11" s="69" t="s">
        <v>26</v>
      </c>
      <c r="F11" s="103"/>
      <c r="G11" s="121"/>
      <c r="H11" s="70" t="s">
        <v>56</v>
      </c>
      <c r="I11" s="100"/>
      <c r="J11" s="109"/>
      <c r="K11" s="100"/>
      <c r="L11" s="106"/>
      <c r="M11" s="116"/>
      <c r="N11" s="103"/>
      <c r="O11" s="118"/>
      <c r="P11" s="72">
        <f>D11*Q11</f>
        <v>2300</v>
      </c>
      <c r="Q11" s="73">
        <v>230</v>
      </c>
      <c r="R11" s="127"/>
      <c r="S11" s="74">
        <f>D11*R11</f>
        <v>0</v>
      </c>
      <c r="T11" s="75" t="str">
        <f t="shared" si="1"/>
        <v xml:space="preserve"> </v>
      </c>
      <c r="U11" s="113"/>
      <c r="V11" s="69" t="s">
        <v>13</v>
      </c>
    </row>
    <row r="12" spans="1:22" ht="114.75" customHeight="1" x14ac:dyDescent="0.25">
      <c r="A12" s="20"/>
      <c r="B12" s="66">
        <v>6</v>
      </c>
      <c r="C12" s="67" t="s">
        <v>38</v>
      </c>
      <c r="D12" s="68">
        <v>2</v>
      </c>
      <c r="E12" s="69" t="s">
        <v>26</v>
      </c>
      <c r="F12" s="103"/>
      <c r="G12" s="121"/>
      <c r="H12" s="124"/>
      <c r="I12" s="100"/>
      <c r="J12" s="109"/>
      <c r="K12" s="100"/>
      <c r="L12" s="71" t="s">
        <v>45</v>
      </c>
      <c r="M12" s="83" t="s">
        <v>51</v>
      </c>
      <c r="N12" s="103"/>
      <c r="O12" s="118"/>
      <c r="P12" s="72">
        <f>D12*Q12</f>
        <v>15200</v>
      </c>
      <c r="Q12" s="73">
        <v>7600</v>
      </c>
      <c r="R12" s="127"/>
      <c r="S12" s="74">
        <f>D12*R12</f>
        <v>0</v>
      </c>
      <c r="T12" s="75" t="str">
        <f t="shared" si="1"/>
        <v xml:space="preserve"> </v>
      </c>
      <c r="U12" s="113"/>
      <c r="V12" s="69" t="s">
        <v>12</v>
      </c>
    </row>
    <row r="13" spans="1:22" ht="114.75" customHeight="1" x14ac:dyDescent="0.25">
      <c r="A13" s="20"/>
      <c r="B13" s="66">
        <v>7</v>
      </c>
      <c r="C13" s="67" t="s">
        <v>39</v>
      </c>
      <c r="D13" s="68">
        <v>8</v>
      </c>
      <c r="E13" s="69" t="s">
        <v>26</v>
      </c>
      <c r="F13" s="103"/>
      <c r="G13" s="121"/>
      <c r="H13" s="124"/>
      <c r="I13" s="100"/>
      <c r="J13" s="109"/>
      <c r="K13" s="100"/>
      <c r="L13" s="71" t="s">
        <v>45</v>
      </c>
      <c r="M13" s="83" t="s">
        <v>54</v>
      </c>
      <c r="N13" s="103"/>
      <c r="O13" s="118"/>
      <c r="P13" s="72">
        <f>D13*Q13</f>
        <v>126400</v>
      </c>
      <c r="Q13" s="73">
        <v>15800</v>
      </c>
      <c r="R13" s="127"/>
      <c r="S13" s="74">
        <f>D13*R13</f>
        <v>0</v>
      </c>
      <c r="T13" s="75" t="str">
        <f t="shared" si="1"/>
        <v xml:space="preserve"> </v>
      </c>
      <c r="U13" s="113"/>
      <c r="V13" s="69" t="s">
        <v>12</v>
      </c>
    </row>
    <row r="14" spans="1:22" ht="114.75" customHeight="1" x14ac:dyDescent="0.25">
      <c r="A14" s="20"/>
      <c r="B14" s="66">
        <v>8</v>
      </c>
      <c r="C14" s="67" t="s">
        <v>40</v>
      </c>
      <c r="D14" s="68">
        <v>2</v>
      </c>
      <c r="E14" s="69" t="s">
        <v>26</v>
      </c>
      <c r="F14" s="103"/>
      <c r="G14" s="121"/>
      <c r="H14" s="124"/>
      <c r="I14" s="100"/>
      <c r="J14" s="109"/>
      <c r="K14" s="100"/>
      <c r="L14" s="71" t="s">
        <v>45</v>
      </c>
      <c r="M14" s="83" t="s">
        <v>52</v>
      </c>
      <c r="N14" s="103"/>
      <c r="O14" s="118"/>
      <c r="P14" s="72">
        <f>D14*Q14</f>
        <v>16400</v>
      </c>
      <c r="Q14" s="73">
        <v>8200</v>
      </c>
      <c r="R14" s="127"/>
      <c r="S14" s="74">
        <f>D14*R14</f>
        <v>0</v>
      </c>
      <c r="T14" s="75" t="str">
        <f t="shared" si="1"/>
        <v xml:space="preserve"> </v>
      </c>
      <c r="U14" s="113"/>
      <c r="V14" s="69" t="s">
        <v>12</v>
      </c>
    </row>
    <row r="15" spans="1:22" ht="114.75" customHeight="1" x14ac:dyDescent="0.25">
      <c r="A15" s="20"/>
      <c r="B15" s="66">
        <v>9</v>
      </c>
      <c r="C15" s="67" t="s">
        <v>41</v>
      </c>
      <c r="D15" s="68">
        <v>7</v>
      </c>
      <c r="E15" s="69" t="s">
        <v>26</v>
      </c>
      <c r="F15" s="103"/>
      <c r="G15" s="121"/>
      <c r="H15" s="124"/>
      <c r="I15" s="100"/>
      <c r="J15" s="109"/>
      <c r="K15" s="100"/>
      <c r="L15" s="71" t="s">
        <v>45</v>
      </c>
      <c r="M15" s="83" t="s">
        <v>53</v>
      </c>
      <c r="N15" s="103"/>
      <c r="O15" s="118"/>
      <c r="P15" s="72">
        <f>D15*Q15</f>
        <v>46900</v>
      </c>
      <c r="Q15" s="73">
        <v>6700</v>
      </c>
      <c r="R15" s="127"/>
      <c r="S15" s="74">
        <f>D15*R15</f>
        <v>0</v>
      </c>
      <c r="T15" s="75" t="str">
        <f t="shared" si="1"/>
        <v xml:space="preserve"> </v>
      </c>
      <c r="U15" s="113"/>
      <c r="V15" s="69" t="s">
        <v>12</v>
      </c>
    </row>
    <row r="16" spans="1:22" ht="114.75" customHeight="1" x14ac:dyDescent="0.25">
      <c r="A16" s="20"/>
      <c r="B16" s="76">
        <v>10</v>
      </c>
      <c r="C16" s="77" t="s">
        <v>42</v>
      </c>
      <c r="D16" s="78">
        <v>5</v>
      </c>
      <c r="E16" s="79" t="s">
        <v>26</v>
      </c>
      <c r="F16" s="103"/>
      <c r="G16" s="122"/>
      <c r="H16" s="80" t="s">
        <v>56</v>
      </c>
      <c r="I16" s="100"/>
      <c r="J16" s="109"/>
      <c r="K16" s="100"/>
      <c r="L16" s="105"/>
      <c r="M16" s="115" t="s">
        <v>50</v>
      </c>
      <c r="N16" s="103"/>
      <c r="O16" s="118"/>
      <c r="P16" s="72">
        <f>D16*Q16</f>
        <v>500</v>
      </c>
      <c r="Q16" s="81">
        <v>100</v>
      </c>
      <c r="R16" s="128"/>
      <c r="S16" s="74">
        <f>D16*R16</f>
        <v>0</v>
      </c>
      <c r="T16" s="75" t="str">
        <f t="shared" ref="T16" si="2">IF(ISNUMBER(R16), IF(R16&gt;Q16,"NEVYHOVUJE","VYHOVUJE")," ")</f>
        <v xml:space="preserve"> </v>
      </c>
      <c r="U16" s="113"/>
      <c r="V16" s="79" t="s">
        <v>13</v>
      </c>
    </row>
    <row r="17" spans="1:22" ht="114.75" customHeight="1" thickBot="1" x14ac:dyDescent="0.3">
      <c r="A17" s="20"/>
      <c r="B17" s="48">
        <v>11</v>
      </c>
      <c r="C17" s="49" t="s">
        <v>43</v>
      </c>
      <c r="D17" s="50">
        <v>5</v>
      </c>
      <c r="E17" s="51" t="s">
        <v>26</v>
      </c>
      <c r="F17" s="104"/>
      <c r="G17" s="123"/>
      <c r="H17" s="52" t="s">
        <v>56</v>
      </c>
      <c r="I17" s="101"/>
      <c r="J17" s="110"/>
      <c r="K17" s="101"/>
      <c r="L17" s="107"/>
      <c r="M17" s="104"/>
      <c r="N17" s="104"/>
      <c r="O17" s="119"/>
      <c r="P17" s="53">
        <f>D17*Q17</f>
        <v>1000</v>
      </c>
      <c r="Q17" s="54">
        <v>200</v>
      </c>
      <c r="R17" s="129"/>
      <c r="S17" s="55">
        <f>D17*R17</f>
        <v>0</v>
      </c>
      <c r="T17" s="56" t="str">
        <f t="shared" ref="T17" si="3">IF(ISNUMBER(R17), IF(R17&gt;Q17,"NEVYHOVUJE","VYHOVUJE")," ")</f>
        <v xml:space="preserve"> </v>
      </c>
      <c r="U17" s="114"/>
      <c r="V17" s="51" t="s">
        <v>13</v>
      </c>
    </row>
    <row r="18" spans="1:22" ht="17.45" customHeight="1" thickTop="1" thickBot="1" x14ac:dyDescent="0.3">
      <c r="C18" s="5"/>
      <c r="D18" s="5"/>
      <c r="E18" s="5"/>
      <c r="F18" s="5"/>
      <c r="G18" s="33"/>
      <c r="H18" s="33"/>
      <c r="I18" s="5"/>
      <c r="J18" s="5"/>
      <c r="N18" s="5"/>
      <c r="O18" s="5"/>
      <c r="P18" s="5"/>
    </row>
    <row r="19" spans="1:22" ht="51.75" customHeight="1" thickTop="1" thickBot="1" x14ac:dyDescent="0.3">
      <c r="B19" s="97" t="s">
        <v>30</v>
      </c>
      <c r="C19" s="97"/>
      <c r="D19" s="97"/>
      <c r="E19" s="97"/>
      <c r="F19" s="97"/>
      <c r="G19" s="97"/>
      <c r="H19" s="47"/>
      <c r="I19" s="47"/>
      <c r="J19" s="21"/>
      <c r="K19" s="21"/>
      <c r="L19" s="7"/>
      <c r="M19" s="7"/>
      <c r="N19" s="7"/>
      <c r="O19" s="22"/>
      <c r="P19" s="22"/>
      <c r="Q19" s="23" t="s">
        <v>9</v>
      </c>
      <c r="R19" s="94" t="s">
        <v>10</v>
      </c>
      <c r="S19" s="95"/>
      <c r="T19" s="96"/>
      <c r="U19" s="24"/>
      <c r="V19" s="25"/>
    </row>
    <row r="20" spans="1:22" ht="50.45" customHeight="1" thickTop="1" thickBot="1" x14ac:dyDescent="0.3">
      <c r="B20" s="98" t="s">
        <v>28</v>
      </c>
      <c r="C20" s="98"/>
      <c r="D20" s="98"/>
      <c r="E20" s="98"/>
      <c r="F20" s="98"/>
      <c r="G20" s="98"/>
      <c r="H20" s="98"/>
      <c r="I20" s="26"/>
      <c r="L20" s="9"/>
      <c r="M20" s="9"/>
      <c r="N20" s="9"/>
      <c r="O20" s="27"/>
      <c r="P20" s="27"/>
      <c r="Q20" s="28">
        <f>SUM(P7:P17)</f>
        <v>800900</v>
      </c>
      <c r="R20" s="91">
        <f>SUM(S7:S17)</f>
        <v>0</v>
      </c>
      <c r="S20" s="92"/>
      <c r="T20" s="93"/>
    </row>
    <row r="21" spans="1:22" ht="15.75" thickTop="1" x14ac:dyDescent="0.25">
      <c r="B21" s="90" t="s">
        <v>29</v>
      </c>
      <c r="C21" s="90"/>
      <c r="D21" s="90"/>
      <c r="E21" s="90"/>
      <c r="F21" s="90"/>
      <c r="G21" s="90"/>
      <c r="H21" s="8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1:22" x14ac:dyDescent="0.25">
      <c r="B22" s="46"/>
      <c r="C22" s="46"/>
      <c r="D22" s="46"/>
      <c r="E22" s="46"/>
      <c r="F22" s="46"/>
      <c r="G22" s="85"/>
      <c r="H22" s="8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46"/>
      <c r="C23" s="46"/>
      <c r="D23" s="46"/>
      <c r="E23" s="46"/>
      <c r="F23" s="46"/>
      <c r="G23" s="85"/>
      <c r="H23" s="8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85"/>
      <c r="H24" s="8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ht="19.899999999999999" customHeight="1" x14ac:dyDescent="0.25">
      <c r="C25" s="21"/>
      <c r="D25" s="29"/>
      <c r="E25" s="21"/>
      <c r="F25" s="21"/>
      <c r="G25" s="85"/>
      <c r="H25" s="8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899999999999999" customHeight="1" x14ac:dyDescent="0.25">
      <c r="H26" s="3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85"/>
      <c r="H27" s="8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85"/>
      <c r="H28" s="8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85"/>
      <c r="H29" s="8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85"/>
      <c r="H30" s="8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85"/>
      <c r="H31" s="8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85"/>
      <c r="H32" s="8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5"/>
      <c r="H33" s="8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5"/>
      <c r="H34" s="8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5"/>
      <c r="H35" s="8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5"/>
      <c r="H36" s="8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5"/>
      <c r="H37" s="8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5"/>
      <c r="H38" s="8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5"/>
      <c r="H39" s="8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5"/>
      <c r="H40" s="8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5"/>
      <c r="H41" s="8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5"/>
      <c r="H42" s="8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5"/>
      <c r="H43" s="8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5"/>
      <c r="H44" s="8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5"/>
      <c r="H45" s="8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5"/>
      <c r="H46" s="8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5"/>
      <c r="H47" s="8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5"/>
      <c r="H48" s="8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5"/>
      <c r="H49" s="8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5"/>
      <c r="H50" s="8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5"/>
      <c r="H51" s="8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5"/>
      <c r="H52" s="8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5"/>
      <c r="H53" s="8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5"/>
      <c r="H54" s="8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5"/>
      <c r="H55" s="8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5"/>
      <c r="H56" s="8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5"/>
      <c r="H57" s="8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5"/>
      <c r="H58" s="8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5"/>
      <c r="H59" s="8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5"/>
      <c r="H60" s="8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5"/>
      <c r="H61" s="8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5"/>
      <c r="H62" s="8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5"/>
      <c r="H63" s="8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5"/>
      <c r="H64" s="8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5"/>
      <c r="H65" s="8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5"/>
      <c r="H66" s="8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5"/>
      <c r="H67" s="8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5"/>
      <c r="H68" s="8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5"/>
      <c r="H69" s="8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5"/>
      <c r="H70" s="8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5"/>
      <c r="H71" s="8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5"/>
      <c r="H72" s="8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5"/>
      <c r="H73" s="8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5"/>
      <c r="H74" s="8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5"/>
      <c r="H75" s="8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5"/>
      <c r="H76" s="8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5"/>
      <c r="H77" s="8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5"/>
      <c r="H78" s="8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5"/>
      <c r="H79" s="8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5"/>
      <c r="H80" s="8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5"/>
      <c r="H81" s="8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5"/>
      <c r="H82" s="8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5"/>
      <c r="H83" s="8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5"/>
      <c r="H84" s="8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5"/>
      <c r="H85" s="8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5"/>
      <c r="H86" s="8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5"/>
      <c r="H87" s="8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5"/>
      <c r="H88" s="8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5"/>
      <c r="H89" s="8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5"/>
      <c r="H90" s="8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5"/>
      <c r="H91" s="8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5"/>
      <c r="H92" s="8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5"/>
      <c r="H93" s="8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5"/>
      <c r="H94" s="8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5"/>
      <c r="H95" s="8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5"/>
      <c r="H96" s="8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5"/>
      <c r="H97" s="8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5"/>
      <c r="H98" s="8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5"/>
      <c r="H99" s="8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5"/>
      <c r="H100" s="85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5"/>
      <c r="H101" s="85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5"/>
      <c r="H102" s="85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5"/>
      <c r="H103" s="85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5"/>
      <c r="H104" s="85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85"/>
      <c r="H105" s="85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85"/>
      <c r="H106" s="85"/>
      <c r="I106" s="11"/>
      <c r="J106" s="11"/>
      <c r="K106" s="11"/>
      <c r="L106" s="11"/>
      <c r="M106" s="11"/>
      <c r="N106" s="6"/>
      <c r="O106" s="6"/>
      <c r="P106" s="6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</sheetData>
  <sheetProtection algorithmName="SHA-512" hashValue="gp2LiMI1YpYza46AIdjRL+v1BfEAZhJIBAZto0elhUw5pN79p/bSJuz9NmsBgYYxNPygn6Wrn08YoJF6uxeslA==" saltValue="pWtdNPviQbnyK/9SiQaxig==" spinCount="100000" sheet="1" objects="1" scenarios="1"/>
  <mergeCells count="18">
    <mergeCell ref="U7:U17"/>
    <mergeCell ref="N7:N17"/>
    <mergeCell ref="M9:M11"/>
    <mergeCell ref="M16:M17"/>
    <mergeCell ref="O7:O17"/>
    <mergeCell ref="B1:D1"/>
    <mergeCell ref="G5:H5"/>
    <mergeCell ref="B21:G21"/>
    <mergeCell ref="R20:T20"/>
    <mergeCell ref="R19:T19"/>
    <mergeCell ref="B19:G19"/>
    <mergeCell ref="B20:H20"/>
    <mergeCell ref="I7:I17"/>
    <mergeCell ref="L10:L11"/>
    <mergeCell ref="L16:L17"/>
    <mergeCell ref="F7:F17"/>
    <mergeCell ref="J7:J17"/>
    <mergeCell ref="K7:K17"/>
  </mergeCells>
  <conditionalFormatting sqref="D7:D17 B7:B17">
    <cfRule type="containsBlanks" dxfId="7" priority="76">
      <formula>LEN(TRIM(B7))=0</formula>
    </cfRule>
  </conditionalFormatting>
  <conditionalFormatting sqref="B7:B17">
    <cfRule type="cellIs" dxfId="6" priority="73" operator="greaterThanOrEqual">
      <formula>1</formula>
    </cfRule>
  </conditionalFormatting>
  <conditionalFormatting sqref="T7:T17">
    <cfRule type="cellIs" dxfId="5" priority="60" operator="equal">
      <formula>"VYHOVUJE"</formula>
    </cfRule>
  </conditionalFormatting>
  <conditionalFormatting sqref="T7:T17">
    <cfRule type="cellIs" dxfId="4" priority="59" operator="equal">
      <formula>"NEVYHOVUJE"</formula>
    </cfRule>
  </conditionalFormatting>
  <conditionalFormatting sqref="G7:H17 R7:R17">
    <cfRule type="containsBlanks" dxfId="3" priority="53">
      <formula>LEN(TRIM(G7))=0</formula>
    </cfRule>
  </conditionalFormatting>
  <conditionalFormatting sqref="G7:H17 R7:R17">
    <cfRule type="notContainsBlanks" dxfId="2" priority="51">
      <formula>LEN(TRIM(G7))&gt;0</formula>
    </cfRule>
  </conditionalFormatting>
  <conditionalFormatting sqref="G7:H17 R7:R17">
    <cfRule type="notContainsBlanks" dxfId="1" priority="50">
      <formula>LEN(TRIM(G7))&gt;0</formula>
    </cfRule>
  </conditionalFormatting>
  <conditionalFormatting sqref="G7:H1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2022-07-28T05:47:48Z</cp:lastPrinted>
  <dcterms:created xsi:type="dcterms:W3CDTF">2014-03-05T12:43:32Z</dcterms:created>
  <dcterms:modified xsi:type="dcterms:W3CDTF">2022-07-29T06:59:24Z</dcterms:modified>
</cp:coreProperties>
</file>